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O:\Финансы\БЮДЖЕТ 2024-2026\"/>
    </mc:Choice>
  </mc:AlternateContent>
  <xr:revisionPtr revIDLastSave="0" documentId="13_ncr:1_{87FC4326-2786-4A18-B71F-70826AD15FCA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Результат" sheetId="1" r:id="rId1"/>
    <sheet name="Sheet0" sheetId="2" state="hidden" r:id="rId2"/>
  </sheets>
  <definedNames>
    <definedName name="Footer">Sheet0!$A$12:$I$12</definedName>
    <definedName name="Header">Sheet0!$A$1:$I$6</definedName>
    <definedName name="Row">Sheet0!$A$11:$I$11</definedName>
    <definedName name="TotalCsr1">Sheet0!$A$7:$I$7</definedName>
    <definedName name="TotalCsr2">Sheet0!$A$8:$I$8</definedName>
    <definedName name="TotalCsr3">Sheet0!$A$9:$I$9</definedName>
    <definedName name="TotalCsr4">Sheet0!$A$10:$I$10</definedName>
    <definedName name="МестныйБюджет">Sheet0!$I$11</definedName>
    <definedName name="_xlnm.Print_Area" localSheetId="0">Результат!$A$1:$F$75</definedName>
    <definedName name="ОблБюджет">Sheet0!$H$11</definedName>
    <definedName name="ПлановыеНазначения">Sheet0!$D$11</definedName>
    <definedName name="ПроцентВыполнения">Sheet0!$F$11</definedName>
    <definedName name="ФактическиИсполнено">Sheet0!$E$11</definedName>
    <definedName name="ФедБюджет">Sheet0!$G$11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70" i="1" l="1"/>
  <c r="E72" i="1" s="1"/>
  <c r="D32" i="1" l="1"/>
  <c r="D42" i="1"/>
  <c r="E47" i="1"/>
  <c r="D47" i="1"/>
  <c r="D50" i="1"/>
  <c r="D54" i="1"/>
  <c r="D58" i="1"/>
  <c r="D61" i="1"/>
  <c r="D67" i="1"/>
  <c r="E7" i="1"/>
  <c r="D7" i="1"/>
  <c r="D9" i="1"/>
  <c r="E61" i="1"/>
  <c r="F63" i="1"/>
  <c r="E54" i="1"/>
  <c r="E50" i="1"/>
  <c r="F48" i="1"/>
  <c r="E42" i="1"/>
  <c r="F43" i="1"/>
  <c r="E39" i="1"/>
  <c r="D39" i="1"/>
  <c r="F37" i="1"/>
  <c r="E32" i="1"/>
  <c r="E17" i="1" l="1"/>
  <c r="D17" i="1"/>
  <c r="E14" i="1"/>
  <c r="D14" i="1"/>
  <c r="E9" i="1"/>
  <c r="E67" i="1" l="1"/>
  <c r="F20" i="1" l="1"/>
  <c r="F21" i="1"/>
  <c r="F29" i="1"/>
  <c r="F30" i="1"/>
  <c r="F31" i="1"/>
  <c r="F71" i="1"/>
  <c r="D70" i="1"/>
  <c r="E65" i="1"/>
  <c r="D65" i="1"/>
  <c r="E27" i="1"/>
  <c r="D27" i="1"/>
  <c r="F16" i="1"/>
  <c r="F70" i="1" l="1"/>
  <c r="F57" i="1"/>
  <c r="F45" i="1"/>
  <c r="F12" i="1"/>
  <c r="F42" i="1" l="1"/>
  <c r="F65" i="1"/>
  <c r="F68" i="1"/>
  <c r="F69" i="1"/>
  <c r="F13" i="1"/>
  <c r="E22" i="1"/>
  <c r="D22" i="1"/>
  <c r="D72" i="1" s="1"/>
  <c r="E58" i="1"/>
  <c r="E25" i="1"/>
  <c r="D25" i="1"/>
  <c r="F22" i="1" l="1"/>
  <c r="F67" i="1"/>
  <c r="F64" i="1"/>
  <c r="F62" i="1"/>
  <c r="F60" i="1"/>
  <c r="F59" i="1"/>
  <c r="F56" i="1"/>
  <c r="F55" i="1"/>
  <c r="F53" i="1"/>
  <c r="F52" i="1"/>
  <c r="F51" i="1"/>
  <c r="F49" i="1"/>
  <c r="F46" i="1"/>
  <c r="F44" i="1"/>
  <c r="F41" i="1"/>
  <c r="F40" i="1"/>
  <c r="F38" i="1"/>
  <c r="F36" i="1"/>
  <c r="F35" i="1"/>
  <c r="F34" i="1"/>
  <c r="F33" i="1"/>
  <c r="F28" i="1"/>
  <c r="F26" i="1"/>
  <c r="F24" i="1"/>
  <c r="F23" i="1"/>
  <c r="F19" i="1"/>
  <c r="F18" i="1"/>
  <c r="F15" i="1"/>
  <c r="F11" i="1"/>
  <c r="F8" i="1"/>
  <c r="F7" i="1"/>
  <c r="F72" i="1" l="1"/>
  <c r="F47" i="1"/>
  <c r="F32" i="1"/>
  <c r="F50" i="1"/>
  <c r="F61" i="1"/>
  <c r="F25" i="1"/>
  <c r="F27" i="1"/>
  <c r="F14" i="1"/>
  <c r="F39" i="1"/>
  <c r="F54" i="1"/>
  <c r="F58" i="1"/>
  <c r="F17" i="1"/>
</calcChain>
</file>

<file path=xl/sharedStrings.xml><?xml version="1.0" encoding="utf-8"?>
<sst xmlns="http://schemas.openxmlformats.org/spreadsheetml/2006/main" count="135" uniqueCount="95">
  <si>
    <t xml:space="preserve"> </t>
  </si>
  <si>
    <t>АДМИНИСТРАЦИЯ ГОРОДСКОГО ОКРУГА КОТЕЛЬНИКИ МОСКОВСКОЙ ОБЛАСТИ</t>
  </si>
  <si>
    <t>Наименование</t>
  </si>
  <si>
    <t>Плановые назначения</t>
  </si>
  <si>
    <t>Ожидаемое исполнение</t>
  </si>
  <si>
    <t>% исполнения</t>
  </si>
  <si>
    <t>Подпрограмма "Общее образование"</t>
  </si>
  <si>
    <t>Подпрограмма "Управление муниципальными финансами"</t>
  </si>
  <si>
    <t>ИТОГО</t>
  </si>
  <si>
    <t xml:space="preserve">Начальник управления финансов администрации городского округа Котельники Московской области </t>
  </si>
  <si>
    <t>Отчет о финансировании мероприятий целевых программ</t>
  </si>
  <si>
    <t>на &lt;НаДату&gt;</t>
  </si>
  <si>
    <t>Финансовый орган</t>
  </si>
  <si>
    <t>&lt;ФО&gt;</t>
  </si>
  <si>
    <t>Код цел. программы.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D_
Код мероприятия</t>
  </si>
  <si>
    <t>Раздел, подраздел</t>
  </si>
  <si>
    <t>Фактически исполнено</t>
  </si>
  <si>
    <t xml:space="preserve">% 
выпол
нения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D_
</t>
  </si>
  <si>
    <t>За счет средств федерального бюджета</t>
  </si>
  <si>
    <t>За счет средств областного бюджета</t>
  </si>
  <si>
    <t>За счет средств местного бюджета</t>
  </si>
  <si>
    <t>&lt;csr1Name&gt;</t>
  </si>
  <si>
    <t>&lt;ПлановыеНазначения&gt;</t>
  </si>
  <si>
    <t>&lt;ФактическиИсполнено&gt;</t>
  </si>
  <si>
    <t>&lt;ПроцентВыполнения&gt;</t>
  </si>
  <si>
    <t>&lt;ФедБюджет&gt;</t>
  </si>
  <si>
    <t>&lt;ОблБюджет&gt;</t>
  </si>
  <si>
    <t>&lt;МестныйБюджет&gt;</t>
  </si>
  <si>
    <t>&lt;csr2Name&gt;</t>
  </si>
  <si>
    <t>&lt;csr3Name&gt;</t>
  </si>
  <si>
    <t>&lt;csr4&gt;</t>
  </si>
  <si>
    <t>&lt;csrName&gt;</t>
  </si>
  <si>
    <t>&lt;fkrStr&gt;</t>
  </si>
  <si>
    <t>Ожидаемое исполнение мероприятий муниципальных программ                                                                                                                                              городского округа Котельники Московской области</t>
  </si>
  <si>
    <t>Муниципальная программа  "Здравоохранение"</t>
  </si>
  <si>
    <t>Подпрограмма "Финансовое обеспечение системы организации медицинской помощи"</t>
  </si>
  <si>
    <t>Муниципальная программа "Культура"</t>
  </si>
  <si>
    <t>Подпрограмма "Развитие библиотечного дела"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</si>
  <si>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</si>
  <si>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Муниципальная программа "Образование"</t>
  </si>
  <si>
    <t>Муниципальная программа "Социальная защита населения"</t>
  </si>
  <si>
    <t>Подпрограмма "Развитие системы отдыха и оздоровления детей"</t>
  </si>
  <si>
    <t>Подпрограмма "Развитие и поддержка социально ориентированных некоммерческих организаций"</t>
  </si>
  <si>
    <t>Подпрограмма "Социальная поддержка граждан"</t>
  </si>
  <si>
    <t>Муниципальная программа "Спорт"</t>
  </si>
  <si>
    <t>Подпрограмма "Развитие физической культуры и спорта"</t>
  </si>
  <si>
    <t>Подпрограмма "Подготовка спортивного резерва"</t>
  </si>
  <si>
    <t>Муниципальная программа "Развитие сельского хозяйства"</t>
  </si>
  <si>
    <t>Подпрограмма "Обеспечение эпизоотического и ветеринарно-санитарного благополучия"</t>
  </si>
  <si>
    <t>Муниципальная программа "Экология и окружающая среда"</t>
  </si>
  <si>
    <t>Подпрограмма "Охрана окружающей среды"</t>
  </si>
  <si>
    <t>Муниципальная программа "Безопасность и обеспечение безопасности жизнедеятельности населения"</t>
  </si>
  <si>
    <t>Подпрограмма "Профилактика преступлений и иных правонарушений"</t>
  </si>
  <si>
    <t>Обеспечивающая подпрограмма</t>
  </si>
  <si>
    <t xml:space="preserve">Муниципальная программа "Жилище" </t>
  </si>
  <si>
    <t>Подпрограмма "Обеспечение жильем молодых семей"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</si>
  <si>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</si>
  <si>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Муниципальная программа "Развитие инженерной инфраструктуры и энергоэффективности"</t>
  </si>
  <si>
    <t>Муниципальная программа «Предпринимательство»</t>
  </si>
  <si>
    <t>Подпрограмма "Развитие малого и среднего предпринимательства"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</si>
  <si>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</si>
  <si>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</si>
  <si>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</si>
  <si>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Подпрограмма "Эффективное местное самоуправление Московской области"</t>
  </si>
  <si>
    <t>Муниципальная программа "Развитие и функционирование дорожно-транспортного комплекса"</t>
  </si>
  <si>
    <t>Подпрограмма "Пассажирский транспорт общего пользования"</t>
  </si>
  <si>
    <t>Подпрограмма "Дороги Подмосковья"</t>
  </si>
  <si>
    <t>Муниципальная программа "Цифровое муниципальное образование"</t>
  </si>
  <si>
    <t xml:space="preserve"> 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</si>
  <si>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Муниципальная программа "Архитектура и градостроительство"</t>
  </si>
  <si>
    <t>Подпрограмма "Реализация политики пространственного развития"</t>
  </si>
  <si>
    <t>Муниципальная программа "Формирование современной комфортной городской среды"</t>
  </si>
  <si>
    <t>Подпрограмма "Комфортная городская среда"</t>
  </si>
  <si>
    <t>Подпрограмма "Благоустройство территорий"</t>
  </si>
  <si>
    <t>О.В. Матыцина</t>
  </si>
  <si>
    <t>Подпрограмма "Развитие образования в сфере культуры Московской области"</t>
  </si>
  <si>
    <t>Подпрограмма "Энергосбережение и повышение энергетической эффективности"</t>
  </si>
  <si>
    <t>Подпрограмма "Дополнительное образование, воспитание и психолого-социальное сопровождение детей"</t>
  </si>
  <si>
    <t>Подпрограмма "Развитие водохозяйственного комплекса"</t>
  </si>
  <si>
    <t>Подпрограмма "Развитие лесного хозяйства"</t>
  </si>
  <si>
    <t>Муниципальная программа "Строительство объектов социальной инфраструктуры"</t>
  </si>
  <si>
    <t>Подпрограмма "Строительство (реконструкция) объектов образования"</t>
  </si>
  <si>
    <t>За 2023 год</t>
  </si>
  <si>
    <t>Подпрограмма "Укрепление материально-технической базы муниципальных учреждений культуры"</t>
  </si>
  <si>
    <t>Подпрограмма "Ликвидация накопленного вреда окружающей среде"</t>
  </si>
  <si>
    <t>Подпрограмма "Обеспечение мероприятий по защите населения и территорий от чрезвычайных ситуаций на территории муниципального образования Московской области"</t>
  </si>
  <si>
    <t>Подпрограмма "Обеспечение мероприятий гражданской обороны на территории муниципального образования Московской области"</t>
  </si>
  <si>
    <t>Подпрограмма "Обеспечение безопасности населения на водных объектах, расположенных на территории муниципального образования Московской области"</t>
  </si>
  <si>
    <t>Подпрограмма "Обеспечение пожарной безопасности на территории муниципального образования Московской области"</t>
  </si>
  <si>
    <t>Подпрограмма "Системы водоотведения"</t>
  </si>
  <si>
    <t>Подпрограмма "Объекты теплоснабжения, инженерные коммуникации"</t>
  </si>
  <si>
    <t>Подпрограмма "Реализация полномочий в сфере жилищно-коммунального хозяйства"</t>
  </si>
  <si>
    <t>Подпрограмма "Развитие потребительского рынка и услуг на территории муниципального образования Московской области"</t>
  </si>
  <si>
    <t>Подпрограмма "Эффективное управление имущественным комплексом"</t>
  </si>
  <si>
    <t>Подпрограмма "Развитие архивного дела"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</si>
</sst>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&quot;&quot;#0.00"/>
  </numFmts>
  <fonts count="10" x14ac:knownFonts="1">
    <font>
      <sz val="10"/>
      <name val="Arial"/>
      <charset val="1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164" fontId="0" fillId="0" borderId="0" xfId="0" applyNumberFormat="1"/>
    <xf numFmtId="165" fontId="1" fillId="2" borderId="2" xfId="0" applyNumberFormat="1" applyFont="1" applyFill="1" applyBorder="1" applyAlignment="1">
      <alignment horizontal="right" vertical="center"/>
    </xf>
    <xf numFmtId="0" fontId="0" fillId="2" borderId="0" xfId="0" applyFill="1"/>
    <xf numFmtId="165" fontId="2" fillId="2" borderId="2" xfId="0" applyNumberFormat="1" applyFont="1" applyFill="1" applyBorder="1" applyAlignment="1">
      <alignment horizontal="right" vertical="center"/>
    </xf>
    <xf numFmtId="0" fontId="4" fillId="2" borderId="0" xfId="0" applyFont="1" applyFill="1"/>
    <xf numFmtId="0" fontId="5" fillId="2" borderId="0" xfId="0" applyFont="1" applyFill="1"/>
    <xf numFmtId="164" fontId="6" fillId="0" borderId="0" xfId="0" applyNumberFormat="1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right" vertical="center"/>
    </xf>
    <xf numFmtId="49" fontId="9" fillId="0" borderId="2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left" vertical="center" wrapText="1"/>
    </xf>
    <xf numFmtId="166" fontId="8" fillId="0" borderId="2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right" vertical="center"/>
    </xf>
    <xf numFmtId="166" fontId="9" fillId="0" borderId="2" xfId="0" applyNumberFormat="1" applyFont="1" applyBorder="1" applyAlignment="1">
      <alignment horizontal="right"/>
    </xf>
    <xf numFmtId="49" fontId="9" fillId="0" borderId="2" xfId="0" applyNumberFormat="1" applyFont="1" applyBorder="1" applyAlignment="1">
      <alignment horizontal="right"/>
    </xf>
    <xf numFmtId="4" fontId="1" fillId="2" borderId="2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0" fontId="0" fillId="3" borderId="0" xfId="0" applyFill="1"/>
    <xf numFmtId="0" fontId="2" fillId="3" borderId="0" xfId="0" applyFont="1" applyFill="1" applyBorder="1" applyAlignment="1">
      <alignment horizontal="left" vertical="center" wrapText="1"/>
    </xf>
    <xf numFmtId="164" fontId="2" fillId="3" borderId="0" xfId="0" applyNumberFormat="1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" fontId="1" fillId="4" borderId="2" xfId="0" applyNumberFormat="1" applyFont="1" applyFill="1" applyBorder="1" applyAlignment="1">
      <alignment horizontal="right" vertical="center"/>
    </xf>
    <xf numFmtId="165" fontId="1" fillId="4" borderId="2" xfId="0" applyNumberFormat="1" applyFont="1" applyFill="1" applyBorder="1" applyAlignment="1">
      <alignment horizontal="right" vertical="center"/>
    </xf>
    <xf numFmtId="0" fontId="0" fillId="4" borderId="0" xfId="0" applyFill="1"/>
    <xf numFmtId="4" fontId="2" fillId="4" borderId="2" xfId="0" applyNumberFormat="1" applyFont="1" applyFill="1" applyBorder="1" applyAlignment="1">
      <alignment horizontal="right" vertical="center"/>
    </xf>
    <xf numFmtId="165" fontId="2" fillId="4" borderId="2" xfId="0" applyNumberFormat="1" applyFont="1" applyFill="1" applyBorder="1" applyAlignment="1">
      <alignment horizontal="right" vertical="center"/>
    </xf>
    <xf numFmtId="0" fontId="4" fillId="4" borderId="0" xfId="0" applyFont="1" applyFill="1"/>
    <xf numFmtId="4" fontId="2" fillId="3" borderId="2" xfId="0" applyNumberFormat="1" applyFont="1" applyFill="1" applyBorder="1" applyAlignment="1">
      <alignment horizontal="right" vertical="center"/>
    </xf>
    <xf numFmtId="165" fontId="2" fillId="3" borderId="2" xfId="0" applyNumberFormat="1" applyFont="1" applyFill="1" applyBorder="1" applyAlignment="1">
      <alignment horizontal="right" vertical="center"/>
    </xf>
    <xf numFmtId="4" fontId="0" fillId="4" borderId="0" xfId="0" applyNumberFormat="1" applyFill="1"/>
    <xf numFmtId="4" fontId="1" fillId="3" borderId="2" xfId="0" applyNumberFormat="1" applyFont="1" applyFill="1" applyBorder="1" applyAlignment="1">
      <alignment horizontal="right" vertical="center"/>
    </xf>
    <xf numFmtId="165" fontId="1" fillId="3" borderId="2" xfId="0" applyNumberFormat="1" applyFont="1" applyFill="1" applyBorder="1" applyAlignment="1">
      <alignment horizontal="right" vertical="center"/>
    </xf>
    <xf numFmtId="0" fontId="4" fillId="3" borderId="0" xfId="0" applyFont="1" applyFill="1"/>
    <xf numFmtId="0" fontId="5" fillId="3" borderId="0" xfId="0" applyFont="1" applyFill="1"/>
    <xf numFmtId="4" fontId="1" fillId="3" borderId="2" xfId="0" applyNumberFormat="1" applyFont="1" applyFill="1" applyBorder="1" applyAlignment="1">
      <alignment horizontal="right"/>
    </xf>
    <xf numFmtId="164" fontId="0" fillId="3" borderId="0" xfId="0" applyNumberFormat="1" applyFill="1"/>
    <xf numFmtId="49" fontId="2" fillId="4" borderId="5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/>
    </xf>
    <xf numFmtId="0" fontId="6" fillId="0" borderId="0" xfId="0" applyFont="1" applyBorder="1" applyAlignment="1">
      <alignment wrapText="1"/>
    </xf>
    <xf numFmtId="164" fontId="6" fillId="0" borderId="0" xfId="0" applyNumberFormat="1" applyFont="1" applyBorder="1" applyAlignment="1">
      <alignment horizontal="right"/>
    </xf>
    <xf numFmtId="49" fontId="1" fillId="3" borderId="5" xfId="0" applyNumberFormat="1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tabSelected="1" view="pageBreakPreview" zoomScaleNormal="100" zoomScaleSheetLayoutView="100" workbookViewId="0">
      <selection activeCell="H71" sqref="H71"/>
    </sheetView>
  </sheetViews>
  <sheetFormatPr defaultRowHeight="12.75" x14ac:dyDescent="0.2"/>
  <cols>
    <col min="1" max="1" width="19.5703125" customWidth="1"/>
    <col min="2" max="2" width="10.85546875" customWidth="1"/>
    <col min="3" max="3" width="43.140625" customWidth="1"/>
    <col min="4" max="4" width="19" style="1" customWidth="1"/>
    <col min="5" max="5" width="19.28515625" style="1" customWidth="1"/>
    <col min="6" max="6" width="15.7109375" customWidth="1"/>
    <col min="7" max="7" width="6" customWidth="1"/>
    <col min="8" max="8" width="22.140625" customWidth="1"/>
    <col min="9" max="1025" width="8.7109375" customWidth="1"/>
  </cols>
  <sheetData>
    <row r="1" spans="1:8" s="22" customFormat="1" ht="35.25" customHeight="1" x14ac:dyDescent="0.2">
      <c r="A1" s="55" t="s">
        <v>33</v>
      </c>
      <c r="B1" s="55"/>
      <c r="C1" s="55"/>
      <c r="D1" s="55"/>
      <c r="E1" s="55"/>
      <c r="F1" s="55"/>
    </row>
    <row r="2" spans="1:8" s="22" customFormat="1" ht="16.5" customHeight="1" x14ac:dyDescent="0.2">
      <c r="A2" s="56" t="s">
        <v>82</v>
      </c>
      <c r="B2" s="56"/>
      <c r="C2" s="56"/>
      <c r="D2" s="56"/>
      <c r="E2" s="56"/>
      <c r="F2" s="56"/>
    </row>
    <row r="3" spans="1:8" s="22" customFormat="1" ht="18.75" x14ac:dyDescent="0.2">
      <c r="A3" s="23" t="s">
        <v>0</v>
      </c>
      <c r="B3" s="23"/>
      <c r="C3" s="23"/>
      <c r="D3" s="24"/>
      <c r="E3" s="24"/>
      <c r="F3" s="23"/>
    </row>
    <row r="4" spans="1:8" s="22" customFormat="1" ht="15" customHeight="1" x14ac:dyDescent="0.2">
      <c r="A4" s="23"/>
      <c r="B4" s="57" t="s">
        <v>1</v>
      </c>
      <c r="C4" s="57"/>
      <c r="D4" s="57"/>
      <c r="E4" s="57"/>
      <c r="F4" s="57"/>
    </row>
    <row r="5" spans="1:8" s="22" customFormat="1" ht="18.75" x14ac:dyDescent="0.2">
      <c r="A5" s="25" t="s">
        <v>0</v>
      </c>
      <c r="B5" s="25"/>
      <c r="C5" s="25"/>
      <c r="D5" s="26"/>
      <c r="E5" s="26"/>
      <c r="F5" s="25"/>
    </row>
    <row r="6" spans="1:8" s="22" customFormat="1" ht="72.400000000000006" customHeight="1" x14ac:dyDescent="0.2">
      <c r="A6" s="58" t="s">
        <v>2</v>
      </c>
      <c r="B6" s="58"/>
      <c r="C6" s="58"/>
      <c r="D6" s="27" t="s">
        <v>3</v>
      </c>
      <c r="E6" s="28" t="s">
        <v>4</v>
      </c>
      <c r="F6" s="29" t="s">
        <v>5</v>
      </c>
    </row>
    <row r="7" spans="1:8" s="32" customFormat="1" ht="28.5" customHeight="1" x14ac:dyDescent="0.2">
      <c r="A7" s="59" t="s">
        <v>34</v>
      </c>
      <c r="B7" s="59"/>
      <c r="C7" s="59"/>
      <c r="D7" s="30">
        <f>D8</f>
        <v>962</v>
      </c>
      <c r="E7" s="30">
        <f>E8</f>
        <v>962</v>
      </c>
      <c r="F7" s="31">
        <f t="shared" ref="F7:F21" si="0">E7/D7*100</f>
        <v>100</v>
      </c>
    </row>
    <row r="8" spans="1:8" s="35" customFormat="1" ht="36.75" customHeight="1" x14ac:dyDescent="0.2">
      <c r="A8" s="60" t="s">
        <v>35</v>
      </c>
      <c r="B8" s="60"/>
      <c r="C8" s="60"/>
      <c r="D8" s="33">
        <v>962</v>
      </c>
      <c r="E8" s="33">
        <v>962</v>
      </c>
      <c r="F8" s="34">
        <f t="shared" si="0"/>
        <v>100</v>
      </c>
    </row>
    <row r="9" spans="1:8" s="32" customFormat="1" ht="27.75" customHeight="1" x14ac:dyDescent="0.2">
      <c r="A9" s="61" t="s">
        <v>36</v>
      </c>
      <c r="B9" s="61"/>
      <c r="C9" s="61"/>
      <c r="D9" s="30">
        <f>D10+D11+D12+D13</f>
        <v>108548.29</v>
      </c>
      <c r="E9" s="30">
        <f>E10+E11+E12+E13</f>
        <v>108548.29</v>
      </c>
      <c r="F9" s="31">
        <v>100</v>
      </c>
      <c r="H9" s="38"/>
    </row>
    <row r="10" spans="1:8" s="35" customFormat="1" ht="21.75" customHeight="1" x14ac:dyDescent="0.2">
      <c r="A10" s="60" t="s">
        <v>37</v>
      </c>
      <c r="B10" s="60"/>
      <c r="C10" s="60"/>
      <c r="D10" s="33">
        <v>7924.09</v>
      </c>
      <c r="E10" s="33">
        <v>7924.09</v>
      </c>
      <c r="F10" s="34">
        <v>100</v>
      </c>
    </row>
    <row r="11" spans="1:8" s="35" customFormat="1" ht="60" customHeight="1" x14ac:dyDescent="0.2">
      <c r="A11" s="60" t="s">
        <v>38</v>
      </c>
      <c r="B11" s="60"/>
      <c r="C11" s="60"/>
      <c r="D11" s="33">
        <v>67749</v>
      </c>
      <c r="E11" s="33">
        <v>67749</v>
      </c>
      <c r="F11" s="34">
        <f t="shared" si="0"/>
        <v>100</v>
      </c>
    </row>
    <row r="12" spans="1:8" s="35" customFormat="1" ht="39" customHeight="1" x14ac:dyDescent="0.2">
      <c r="A12" s="45" t="s">
        <v>75</v>
      </c>
      <c r="B12" s="49"/>
      <c r="C12" s="50"/>
      <c r="D12" s="36">
        <v>32625.200000000001</v>
      </c>
      <c r="E12" s="36">
        <v>32625.200000000001</v>
      </c>
      <c r="F12" s="37">
        <f t="shared" si="0"/>
        <v>100</v>
      </c>
    </row>
    <row r="13" spans="1:8" s="35" customFormat="1" ht="37.5" customHeight="1" x14ac:dyDescent="0.2">
      <c r="A13" s="45" t="s">
        <v>83</v>
      </c>
      <c r="B13" s="53"/>
      <c r="C13" s="54"/>
      <c r="D13" s="36">
        <v>250</v>
      </c>
      <c r="E13" s="36">
        <v>250</v>
      </c>
      <c r="F13" s="37">
        <f t="shared" si="0"/>
        <v>100</v>
      </c>
    </row>
    <row r="14" spans="1:8" s="3" customFormat="1" ht="24.75" customHeight="1" x14ac:dyDescent="0.2">
      <c r="A14" s="52" t="s">
        <v>39</v>
      </c>
      <c r="B14" s="52"/>
      <c r="C14" s="52"/>
      <c r="D14" s="19">
        <f>D15+D16</f>
        <v>1130223.8799999999</v>
      </c>
      <c r="E14" s="19">
        <f>E15+E16</f>
        <v>1081624.25</v>
      </c>
      <c r="F14" s="2">
        <f t="shared" si="0"/>
        <v>95.699999720409394</v>
      </c>
    </row>
    <row r="15" spans="1:8" s="5" customFormat="1" ht="32.25" customHeight="1" x14ac:dyDescent="0.2">
      <c r="A15" s="51" t="s">
        <v>6</v>
      </c>
      <c r="B15" s="51"/>
      <c r="C15" s="51"/>
      <c r="D15" s="20">
        <v>1129223.8799999999</v>
      </c>
      <c r="E15" s="20">
        <v>1081624.25</v>
      </c>
      <c r="F15" s="4">
        <f t="shared" si="0"/>
        <v>95.784748193600024</v>
      </c>
    </row>
    <row r="16" spans="1:8" s="5" customFormat="1" ht="39" customHeight="1" x14ac:dyDescent="0.2">
      <c r="A16" s="62" t="s">
        <v>77</v>
      </c>
      <c r="B16" s="49"/>
      <c r="C16" s="50"/>
      <c r="D16" s="20">
        <v>1000</v>
      </c>
      <c r="E16" s="20">
        <v>0</v>
      </c>
      <c r="F16" s="4">
        <f>E16/D16</f>
        <v>0</v>
      </c>
    </row>
    <row r="17" spans="1:8" s="6" customFormat="1" ht="37.5" customHeight="1" x14ac:dyDescent="0.2">
      <c r="A17" s="52" t="s">
        <v>40</v>
      </c>
      <c r="B17" s="52"/>
      <c r="C17" s="52"/>
      <c r="D17" s="21">
        <f>D18+D19+D20+D21</f>
        <v>20621.600000000002</v>
      </c>
      <c r="E17" s="21">
        <f>E18+E19+E20+E21</f>
        <v>20472.600000000002</v>
      </c>
      <c r="F17" s="2">
        <f t="shared" si="0"/>
        <v>99.27745664739885</v>
      </c>
    </row>
    <row r="18" spans="1:8" s="6" customFormat="1" ht="22.15" customHeight="1" x14ac:dyDescent="0.2">
      <c r="A18" s="51" t="s">
        <v>43</v>
      </c>
      <c r="B18" s="51"/>
      <c r="C18" s="51"/>
      <c r="D18" s="20">
        <v>9667.58</v>
      </c>
      <c r="E18" s="20">
        <v>9518.58</v>
      </c>
      <c r="F18" s="4">
        <f t="shared" si="0"/>
        <v>98.458766309665918</v>
      </c>
      <c r="G18" s="5"/>
      <c r="H18" s="5"/>
    </row>
    <row r="19" spans="1:8" s="6" customFormat="1" ht="38.25" customHeight="1" x14ac:dyDescent="0.2">
      <c r="A19" s="51" t="s">
        <v>41</v>
      </c>
      <c r="B19" s="51"/>
      <c r="C19" s="51"/>
      <c r="D19" s="20">
        <v>8344</v>
      </c>
      <c r="E19" s="20">
        <v>8344</v>
      </c>
      <c r="F19" s="4">
        <f t="shared" si="0"/>
        <v>100</v>
      </c>
      <c r="G19" s="5"/>
      <c r="H19" s="5"/>
    </row>
    <row r="20" spans="1:8" s="6" customFormat="1" ht="38.25" customHeight="1" x14ac:dyDescent="0.2">
      <c r="A20" s="62" t="s">
        <v>53</v>
      </c>
      <c r="B20" s="49"/>
      <c r="C20" s="50"/>
      <c r="D20" s="20">
        <v>2410.02</v>
      </c>
      <c r="E20" s="20">
        <v>2410.02</v>
      </c>
      <c r="F20" s="4">
        <f t="shared" si="0"/>
        <v>100</v>
      </c>
      <c r="G20" s="5"/>
      <c r="H20" s="5"/>
    </row>
    <row r="21" spans="1:8" s="6" customFormat="1" ht="39" customHeight="1" x14ac:dyDescent="0.2">
      <c r="A21" s="51" t="s">
        <v>42</v>
      </c>
      <c r="B21" s="51"/>
      <c r="C21" s="51"/>
      <c r="D21" s="20">
        <v>200</v>
      </c>
      <c r="E21" s="20">
        <v>200</v>
      </c>
      <c r="F21" s="4">
        <f t="shared" si="0"/>
        <v>100</v>
      </c>
      <c r="G21" s="5"/>
      <c r="H21" s="5"/>
    </row>
    <row r="22" spans="1:8" s="3" customFormat="1" ht="30.75" customHeight="1" x14ac:dyDescent="0.2">
      <c r="A22" s="52" t="s">
        <v>44</v>
      </c>
      <c r="B22" s="52"/>
      <c r="C22" s="52"/>
      <c r="D22" s="21">
        <f>D23+D24</f>
        <v>159866</v>
      </c>
      <c r="E22" s="21">
        <f>E23+E24</f>
        <v>159826</v>
      </c>
      <c r="F22" s="2">
        <f>E22/D22*100</f>
        <v>99.974979044950146</v>
      </c>
    </row>
    <row r="23" spans="1:8" s="5" customFormat="1" ht="27" customHeight="1" x14ac:dyDescent="0.2">
      <c r="A23" s="51" t="s">
        <v>45</v>
      </c>
      <c r="B23" s="51"/>
      <c r="C23" s="51"/>
      <c r="D23" s="20">
        <v>36079.370000000003</v>
      </c>
      <c r="E23" s="20">
        <v>36039.370000000003</v>
      </c>
      <c r="F23" s="4">
        <f t="shared" ref="F23:F64" si="1">E23/D23*100</f>
        <v>99.889133319123928</v>
      </c>
    </row>
    <row r="24" spans="1:8" s="5" customFormat="1" ht="30" customHeight="1" x14ac:dyDescent="0.2">
      <c r="A24" s="51" t="s">
        <v>46</v>
      </c>
      <c r="B24" s="51"/>
      <c r="C24" s="51"/>
      <c r="D24" s="20">
        <v>123786.63</v>
      </c>
      <c r="E24" s="20">
        <v>123786.63</v>
      </c>
      <c r="F24" s="4">
        <f t="shared" si="1"/>
        <v>100</v>
      </c>
    </row>
    <row r="25" spans="1:8" s="3" customFormat="1" ht="40.5" customHeight="1" x14ac:dyDescent="0.2">
      <c r="A25" s="52" t="s">
        <v>47</v>
      </c>
      <c r="B25" s="52"/>
      <c r="C25" s="52"/>
      <c r="D25" s="19">
        <f>D26</f>
        <v>514</v>
      </c>
      <c r="E25" s="19">
        <f>E26</f>
        <v>64</v>
      </c>
      <c r="F25" s="2">
        <f t="shared" si="1"/>
        <v>12.45136186770428</v>
      </c>
    </row>
    <row r="26" spans="1:8" s="5" customFormat="1" ht="40.5" customHeight="1" x14ac:dyDescent="0.2">
      <c r="A26" s="51" t="s">
        <v>48</v>
      </c>
      <c r="B26" s="51"/>
      <c r="C26" s="51"/>
      <c r="D26" s="20">
        <v>514</v>
      </c>
      <c r="E26" s="20">
        <v>64</v>
      </c>
      <c r="F26" s="4">
        <f t="shared" si="1"/>
        <v>12.45136186770428</v>
      </c>
    </row>
    <row r="27" spans="1:8" s="3" customFormat="1" ht="38.25" customHeight="1" x14ac:dyDescent="0.2">
      <c r="A27" s="52" t="s">
        <v>49</v>
      </c>
      <c r="B27" s="52"/>
      <c r="C27" s="52"/>
      <c r="D27" s="19">
        <f>D28+D29+D30+D31</f>
        <v>10634.14</v>
      </c>
      <c r="E27" s="19">
        <f>E28+E29+E30+E31</f>
        <v>10634.14</v>
      </c>
      <c r="F27" s="2">
        <f t="shared" si="1"/>
        <v>100</v>
      </c>
    </row>
    <row r="28" spans="1:8" s="5" customFormat="1" ht="26.25" customHeight="1" x14ac:dyDescent="0.2">
      <c r="A28" s="51" t="s">
        <v>50</v>
      </c>
      <c r="B28" s="51"/>
      <c r="C28" s="51"/>
      <c r="D28" s="20">
        <v>500.8</v>
      </c>
      <c r="E28" s="20">
        <v>500.8</v>
      </c>
      <c r="F28" s="4">
        <f t="shared" si="1"/>
        <v>100</v>
      </c>
    </row>
    <row r="29" spans="1:8" s="5" customFormat="1" ht="26.25" customHeight="1" x14ac:dyDescent="0.2">
      <c r="A29" s="62" t="s">
        <v>78</v>
      </c>
      <c r="B29" s="49"/>
      <c r="C29" s="50"/>
      <c r="D29" s="20">
        <v>8575</v>
      </c>
      <c r="E29" s="20">
        <v>8575</v>
      </c>
      <c r="F29" s="4">
        <f t="shared" si="1"/>
        <v>100</v>
      </c>
    </row>
    <row r="30" spans="1:8" s="5" customFormat="1" ht="26.25" customHeight="1" x14ac:dyDescent="0.2">
      <c r="A30" s="62" t="s">
        <v>79</v>
      </c>
      <c r="B30" s="49"/>
      <c r="C30" s="50"/>
      <c r="D30" s="20">
        <v>312.69</v>
      </c>
      <c r="E30" s="20">
        <v>312.69</v>
      </c>
      <c r="F30" s="4">
        <f t="shared" si="1"/>
        <v>100</v>
      </c>
    </row>
    <row r="31" spans="1:8" s="5" customFormat="1" ht="34.5" customHeight="1" x14ac:dyDescent="0.2">
      <c r="A31" s="62" t="s">
        <v>84</v>
      </c>
      <c r="B31" s="49"/>
      <c r="C31" s="50"/>
      <c r="D31" s="20">
        <v>1245.6500000000001</v>
      </c>
      <c r="E31" s="20">
        <v>1245.6500000000001</v>
      </c>
      <c r="F31" s="4">
        <f t="shared" si="1"/>
        <v>100</v>
      </c>
    </row>
    <row r="32" spans="1:8" s="32" customFormat="1" ht="57.75" customHeight="1" x14ac:dyDescent="0.2">
      <c r="A32" s="61" t="s">
        <v>51</v>
      </c>
      <c r="B32" s="61"/>
      <c r="C32" s="61"/>
      <c r="D32" s="39">
        <f>D33+D34+D35+D36+D37+D38</f>
        <v>69765.5</v>
      </c>
      <c r="E32" s="39">
        <f>E33+E34+E35+E36+E37+E38</f>
        <v>68265.5</v>
      </c>
      <c r="F32" s="40">
        <f t="shared" si="1"/>
        <v>97.849940156667685</v>
      </c>
    </row>
    <row r="33" spans="1:6" s="35" customFormat="1" ht="36" customHeight="1" x14ac:dyDescent="0.2">
      <c r="A33" s="60" t="s">
        <v>52</v>
      </c>
      <c r="B33" s="60"/>
      <c r="C33" s="60"/>
      <c r="D33" s="33">
        <v>29046.09</v>
      </c>
      <c r="E33" s="33">
        <v>27546.09</v>
      </c>
      <c r="F33" s="34">
        <f t="shared" si="1"/>
        <v>94.835793733338974</v>
      </c>
    </row>
    <row r="34" spans="1:6" s="35" customFormat="1" ht="71.25" customHeight="1" x14ac:dyDescent="0.2">
      <c r="A34" s="60" t="s">
        <v>85</v>
      </c>
      <c r="B34" s="60"/>
      <c r="C34" s="60"/>
      <c r="D34" s="33">
        <v>3880.99</v>
      </c>
      <c r="E34" s="33">
        <v>3880.99</v>
      </c>
      <c r="F34" s="34">
        <f t="shared" si="1"/>
        <v>100</v>
      </c>
    </row>
    <row r="35" spans="1:6" s="35" customFormat="1" ht="60" customHeight="1" x14ac:dyDescent="0.2">
      <c r="A35" s="60" t="s">
        <v>86</v>
      </c>
      <c r="B35" s="60"/>
      <c r="C35" s="60"/>
      <c r="D35" s="33">
        <v>1699.36</v>
      </c>
      <c r="E35" s="33">
        <v>1699.36</v>
      </c>
      <c r="F35" s="34">
        <f t="shared" si="1"/>
        <v>100</v>
      </c>
    </row>
    <row r="36" spans="1:6" s="35" customFormat="1" ht="53.25" customHeight="1" x14ac:dyDescent="0.2">
      <c r="A36" s="60" t="s">
        <v>88</v>
      </c>
      <c r="B36" s="60"/>
      <c r="C36" s="60"/>
      <c r="D36" s="33">
        <v>11609.5</v>
      </c>
      <c r="E36" s="33">
        <v>11609.5</v>
      </c>
      <c r="F36" s="34">
        <f t="shared" si="1"/>
        <v>100</v>
      </c>
    </row>
    <row r="37" spans="1:6" s="35" customFormat="1" ht="53.25" customHeight="1" x14ac:dyDescent="0.2">
      <c r="A37" s="45" t="s">
        <v>87</v>
      </c>
      <c r="B37" s="53"/>
      <c r="C37" s="54"/>
      <c r="D37" s="33">
        <v>398.56</v>
      </c>
      <c r="E37" s="33">
        <v>398.56</v>
      </c>
      <c r="F37" s="33">
        <f t="shared" si="1"/>
        <v>100</v>
      </c>
    </row>
    <row r="38" spans="1:6" s="35" customFormat="1" ht="25.5" customHeight="1" x14ac:dyDescent="0.2">
      <c r="A38" s="60" t="s">
        <v>53</v>
      </c>
      <c r="B38" s="60"/>
      <c r="C38" s="60"/>
      <c r="D38" s="33">
        <v>23131</v>
      </c>
      <c r="E38" s="33">
        <v>23131</v>
      </c>
      <c r="F38" s="34">
        <f t="shared" si="1"/>
        <v>100</v>
      </c>
    </row>
    <row r="39" spans="1:6" s="32" customFormat="1" ht="30.75" customHeight="1" x14ac:dyDescent="0.2">
      <c r="A39" s="61" t="s">
        <v>54</v>
      </c>
      <c r="B39" s="61"/>
      <c r="C39" s="61"/>
      <c r="D39" s="39">
        <f>D40+D41</f>
        <v>23403.5</v>
      </c>
      <c r="E39" s="39">
        <f>E40+E41</f>
        <v>23403.5</v>
      </c>
      <c r="F39" s="40">
        <f t="shared" si="1"/>
        <v>100</v>
      </c>
    </row>
    <row r="40" spans="1:6" s="35" customFormat="1" ht="27.75" customHeight="1" x14ac:dyDescent="0.2">
      <c r="A40" s="60" t="s">
        <v>55</v>
      </c>
      <c r="B40" s="60"/>
      <c r="C40" s="60"/>
      <c r="D40" s="33">
        <v>3131.5</v>
      </c>
      <c r="E40" s="33">
        <v>3131.5</v>
      </c>
      <c r="F40" s="34">
        <f t="shared" si="1"/>
        <v>100</v>
      </c>
    </row>
    <row r="41" spans="1:6" s="35" customFormat="1" ht="51.75" customHeight="1" x14ac:dyDescent="0.2">
      <c r="A41" s="60" t="s">
        <v>56</v>
      </c>
      <c r="B41" s="60"/>
      <c r="C41" s="60"/>
      <c r="D41" s="33">
        <v>20272</v>
      </c>
      <c r="E41" s="33">
        <v>20272</v>
      </c>
      <c r="F41" s="34">
        <f t="shared" si="1"/>
        <v>100</v>
      </c>
    </row>
    <row r="42" spans="1:6" s="32" customFormat="1" ht="47.25" customHeight="1" x14ac:dyDescent="0.2">
      <c r="A42" s="61" t="s">
        <v>57</v>
      </c>
      <c r="B42" s="61"/>
      <c r="C42" s="61"/>
      <c r="D42" s="30">
        <f>D43+D44+D45+D46</f>
        <v>29646</v>
      </c>
      <c r="E42" s="30">
        <f>E43+E44+E45+E46</f>
        <v>5817</v>
      </c>
      <c r="F42" s="31">
        <f>E42/D42*100</f>
        <v>19.621534102408418</v>
      </c>
    </row>
    <row r="43" spans="1:6" s="32" customFormat="1" ht="25.5" customHeight="1" x14ac:dyDescent="0.2">
      <c r="A43" s="45" t="s">
        <v>89</v>
      </c>
      <c r="B43" s="46"/>
      <c r="C43" s="47"/>
      <c r="D43" s="33">
        <v>25503</v>
      </c>
      <c r="E43" s="33">
        <v>1800</v>
      </c>
      <c r="F43" s="33">
        <f>E43/D43</f>
        <v>7.0579931772732626E-2</v>
      </c>
    </row>
    <row r="44" spans="1:6" s="35" customFormat="1" ht="41.25" customHeight="1" x14ac:dyDescent="0.2">
      <c r="A44" s="60" t="s">
        <v>90</v>
      </c>
      <c r="B44" s="60"/>
      <c r="C44" s="60"/>
      <c r="D44" s="33">
        <v>3203</v>
      </c>
      <c r="E44" s="33">
        <v>3203</v>
      </c>
      <c r="F44" s="34">
        <f t="shared" si="1"/>
        <v>100</v>
      </c>
    </row>
    <row r="45" spans="1:6" s="35" customFormat="1" ht="41.25" customHeight="1" x14ac:dyDescent="0.2">
      <c r="A45" s="45" t="s">
        <v>76</v>
      </c>
      <c r="B45" s="53"/>
      <c r="C45" s="54"/>
      <c r="D45" s="33">
        <v>831</v>
      </c>
      <c r="E45" s="33">
        <v>814</v>
      </c>
      <c r="F45" s="34">
        <f t="shared" si="1"/>
        <v>97.954271961492182</v>
      </c>
    </row>
    <row r="46" spans="1:6" s="35" customFormat="1" ht="30.75" customHeight="1" x14ac:dyDescent="0.2">
      <c r="A46" s="60" t="s">
        <v>91</v>
      </c>
      <c r="B46" s="60"/>
      <c r="C46" s="60"/>
      <c r="D46" s="33">
        <v>109</v>
      </c>
      <c r="E46" s="33">
        <v>0</v>
      </c>
      <c r="F46" s="34">
        <f t="shared" si="1"/>
        <v>0</v>
      </c>
    </row>
    <row r="47" spans="1:6" s="32" customFormat="1" ht="26.25" customHeight="1" x14ac:dyDescent="0.2">
      <c r="A47" s="61" t="s">
        <v>58</v>
      </c>
      <c r="B47" s="61"/>
      <c r="C47" s="61"/>
      <c r="D47" s="39">
        <f>D48+D49</f>
        <v>1300</v>
      </c>
      <c r="E47" s="39">
        <f>E48+E49</f>
        <v>1300</v>
      </c>
      <c r="F47" s="40">
        <f t="shared" si="1"/>
        <v>100</v>
      </c>
    </row>
    <row r="48" spans="1:6" s="32" customFormat="1" ht="51.75" customHeight="1" x14ac:dyDescent="0.2">
      <c r="A48" s="45" t="s">
        <v>92</v>
      </c>
      <c r="B48" s="46"/>
      <c r="C48" s="47"/>
      <c r="D48" s="36">
        <v>500</v>
      </c>
      <c r="E48" s="36">
        <v>500</v>
      </c>
      <c r="F48" s="36">
        <f>E48/D48*100</f>
        <v>100</v>
      </c>
    </row>
    <row r="49" spans="1:7" s="35" customFormat="1" ht="44.25" customHeight="1" x14ac:dyDescent="0.2">
      <c r="A49" s="60" t="s">
        <v>59</v>
      </c>
      <c r="B49" s="60"/>
      <c r="C49" s="60"/>
      <c r="D49" s="36">
        <v>800</v>
      </c>
      <c r="E49" s="36">
        <v>800</v>
      </c>
      <c r="F49" s="37">
        <f t="shared" si="1"/>
        <v>100</v>
      </c>
    </row>
    <row r="50" spans="1:7" s="22" customFormat="1" ht="37.5" customHeight="1" x14ac:dyDescent="0.2">
      <c r="A50" s="63" t="s">
        <v>60</v>
      </c>
      <c r="B50" s="63"/>
      <c r="C50" s="63"/>
      <c r="D50" s="39">
        <f>D51+D52+D53</f>
        <v>342930.82</v>
      </c>
      <c r="E50" s="39">
        <f>E51+E52+E53</f>
        <v>327392.82</v>
      </c>
      <c r="F50" s="40">
        <f t="shared" si="1"/>
        <v>95.469056995227191</v>
      </c>
    </row>
    <row r="51" spans="1:7" s="41" customFormat="1" ht="35.25" customHeight="1" x14ac:dyDescent="0.2">
      <c r="A51" s="64" t="s">
        <v>93</v>
      </c>
      <c r="B51" s="64"/>
      <c r="C51" s="64"/>
      <c r="D51" s="36">
        <v>10621.37</v>
      </c>
      <c r="E51" s="36">
        <v>8480.3700000000008</v>
      </c>
      <c r="F51" s="37">
        <f t="shared" si="1"/>
        <v>79.842525022666564</v>
      </c>
    </row>
    <row r="52" spans="1:7" s="41" customFormat="1" ht="32.25" customHeight="1" x14ac:dyDescent="0.2">
      <c r="A52" s="64" t="s">
        <v>7</v>
      </c>
      <c r="B52" s="64"/>
      <c r="C52" s="64"/>
      <c r="D52" s="36">
        <v>2000</v>
      </c>
      <c r="E52" s="36">
        <v>0</v>
      </c>
      <c r="F52" s="37">
        <f t="shared" si="1"/>
        <v>0</v>
      </c>
    </row>
    <row r="53" spans="1:7" s="41" customFormat="1" ht="22.5" customHeight="1" x14ac:dyDescent="0.2">
      <c r="A53" s="64" t="s">
        <v>53</v>
      </c>
      <c r="B53" s="64"/>
      <c r="C53" s="64"/>
      <c r="D53" s="36">
        <v>330309.45</v>
      </c>
      <c r="E53" s="36">
        <v>318912.45</v>
      </c>
      <c r="F53" s="37">
        <f t="shared" si="1"/>
        <v>96.549599171322527</v>
      </c>
    </row>
    <row r="54" spans="1:7" s="22" customFormat="1" ht="78" customHeight="1" x14ac:dyDescent="0.2">
      <c r="A54" s="63" t="s">
        <v>61</v>
      </c>
      <c r="B54" s="63"/>
      <c r="C54" s="63"/>
      <c r="D54" s="39">
        <f>D55+D56+D57</f>
        <v>23940.11</v>
      </c>
      <c r="E54" s="39">
        <f>E55+E56+E57</f>
        <v>23858.11</v>
      </c>
      <c r="F54" s="40">
        <f t="shared" si="1"/>
        <v>99.657478599722396</v>
      </c>
    </row>
    <row r="55" spans="1:7" s="41" customFormat="1" ht="76.5" customHeight="1" x14ac:dyDescent="0.2">
      <c r="A55" s="64" t="s">
        <v>62</v>
      </c>
      <c r="B55" s="64"/>
      <c r="C55" s="64"/>
      <c r="D55" s="36">
        <v>16498.53</v>
      </c>
      <c r="E55" s="36">
        <v>16498.53</v>
      </c>
      <c r="F55" s="37">
        <f t="shared" si="1"/>
        <v>100</v>
      </c>
    </row>
    <row r="56" spans="1:7" s="41" customFormat="1" ht="34.5" customHeight="1" x14ac:dyDescent="0.2">
      <c r="A56" s="64" t="s">
        <v>63</v>
      </c>
      <c r="B56" s="64"/>
      <c r="C56" s="64"/>
      <c r="D56" s="36">
        <v>2500</v>
      </c>
      <c r="E56" s="36">
        <v>2418</v>
      </c>
      <c r="F56" s="37">
        <f t="shared" si="1"/>
        <v>96.72</v>
      </c>
    </row>
    <row r="57" spans="1:7" s="41" customFormat="1" ht="24.75" customHeight="1" x14ac:dyDescent="0.2">
      <c r="A57" s="48" t="s">
        <v>53</v>
      </c>
      <c r="B57" s="53"/>
      <c r="C57" s="54"/>
      <c r="D57" s="36">
        <v>4941.58</v>
      </c>
      <c r="E57" s="36">
        <v>4941.58</v>
      </c>
      <c r="F57" s="37">
        <f t="shared" si="1"/>
        <v>100</v>
      </c>
    </row>
    <row r="58" spans="1:7" s="41" customFormat="1" ht="43.5" customHeight="1" x14ac:dyDescent="0.2">
      <c r="A58" s="63" t="s">
        <v>64</v>
      </c>
      <c r="B58" s="63"/>
      <c r="C58" s="63"/>
      <c r="D58" s="39">
        <f>D59+D60</f>
        <v>30942.42</v>
      </c>
      <c r="E58" s="39">
        <f>E59+E60</f>
        <v>27024.42</v>
      </c>
      <c r="F58" s="40">
        <f t="shared" si="1"/>
        <v>87.337771253832116</v>
      </c>
    </row>
    <row r="59" spans="1:7" s="41" customFormat="1" ht="39" customHeight="1" x14ac:dyDescent="0.2">
      <c r="A59" s="64" t="s">
        <v>65</v>
      </c>
      <c r="B59" s="64"/>
      <c r="C59" s="64"/>
      <c r="D59" s="36">
        <v>1722</v>
      </c>
      <c r="E59" s="36">
        <v>1722</v>
      </c>
      <c r="F59" s="37">
        <f t="shared" si="1"/>
        <v>100</v>
      </c>
    </row>
    <row r="60" spans="1:7" s="41" customFormat="1" ht="30" customHeight="1" x14ac:dyDescent="0.2">
      <c r="A60" s="64" t="s">
        <v>66</v>
      </c>
      <c r="B60" s="64"/>
      <c r="C60" s="64"/>
      <c r="D60" s="36">
        <v>29220.42</v>
      </c>
      <c r="E60" s="36">
        <v>25302.42</v>
      </c>
      <c r="F60" s="37">
        <f t="shared" si="1"/>
        <v>86.591568499015409</v>
      </c>
    </row>
    <row r="61" spans="1:7" s="41" customFormat="1" ht="37.5" customHeight="1" x14ac:dyDescent="0.2">
      <c r="A61" s="63" t="s">
        <v>67</v>
      </c>
      <c r="B61" s="63"/>
      <c r="C61" s="63"/>
      <c r="D61" s="39">
        <f>D62+D63+D64</f>
        <v>84894.6</v>
      </c>
      <c r="E61" s="39">
        <f>E62+E63+E64</f>
        <v>82775.600000000006</v>
      </c>
      <c r="F61" s="40">
        <f t="shared" si="1"/>
        <v>97.503963738565233</v>
      </c>
    </row>
    <row r="62" spans="1:7" s="41" customFormat="1" ht="36.75" customHeight="1" x14ac:dyDescent="0.2">
      <c r="A62" s="64" t="s">
        <v>53</v>
      </c>
      <c r="B62" s="64"/>
      <c r="C62" s="64"/>
      <c r="D62" s="36">
        <v>72300</v>
      </c>
      <c r="E62" s="36">
        <v>70181</v>
      </c>
      <c r="F62" s="37">
        <f t="shared" si="1"/>
        <v>97.069156293222676</v>
      </c>
      <c r="G62" s="42"/>
    </row>
    <row r="63" spans="1:7" s="41" customFormat="1" ht="27" customHeight="1" x14ac:dyDescent="0.2">
      <c r="A63" s="48" t="s">
        <v>94</v>
      </c>
      <c r="B63" s="49"/>
      <c r="C63" s="50"/>
      <c r="D63" s="36">
        <v>1963.6</v>
      </c>
      <c r="E63" s="36">
        <v>1963.6</v>
      </c>
      <c r="F63" s="37">
        <f t="shared" si="1"/>
        <v>100</v>
      </c>
      <c r="G63" s="42"/>
    </row>
    <row r="64" spans="1:7" s="41" customFormat="1" ht="72" customHeight="1" x14ac:dyDescent="0.2">
      <c r="A64" s="64" t="s">
        <v>68</v>
      </c>
      <c r="B64" s="64"/>
      <c r="C64" s="64"/>
      <c r="D64" s="36">
        <v>10631</v>
      </c>
      <c r="E64" s="36">
        <v>10631</v>
      </c>
      <c r="F64" s="37">
        <f t="shared" si="1"/>
        <v>100</v>
      </c>
      <c r="G64" s="42"/>
    </row>
    <row r="65" spans="1:6" s="41" customFormat="1" ht="57" customHeight="1" x14ac:dyDescent="0.2">
      <c r="A65" s="63" t="s">
        <v>69</v>
      </c>
      <c r="B65" s="63"/>
      <c r="C65" s="63"/>
      <c r="D65" s="39">
        <f>D66</f>
        <v>5453.05</v>
      </c>
      <c r="E65" s="39">
        <f>E66</f>
        <v>5453.05</v>
      </c>
      <c r="F65" s="40">
        <f>E65/D65*100</f>
        <v>100</v>
      </c>
    </row>
    <row r="66" spans="1:6" s="41" customFormat="1" ht="36" customHeight="1" x14ac:dyDescent="0.2">
      <c r="A66" s="64" t="s">
        <v>70</v>
      </c>
      <c r="B66" s="64"/>
      <c r="C66" s="64"/>
      <c r="D66" s="36">
        <v>5453.05</v>
      </c>
      <c r="E66" s="36">
        <v>5453.05</v>
      </c>
      <c r="F66" s="37">
        <v>100</v>
      </c>
    </row>
    <row r="67" spans="1:6" s="41" customFormat="1" ht="36" customHeight="1" x14ac:dyDescent="0.2">
      <c r="A67" s="68" t="s">
        <v>71</v>
      </c>
      <c r="B67" s="69"/>
      <c r="C67" s="70"/>
      <c r="D67" s="39">
        <f>D68+D69</f>
        <v>313807.23</v>
      </c>
      <c r="E67" s="39">
        <f>SUM(E68:E69)</f>
        <v>305406.19</v>
      </c>
      <c r="F67" s="40">
        <f>E67/D67*100</f>
        <v>97.322866015547191</v>
      </c>
    </row>
    <row r="68" spans="1:6" s="41" customFormat="1" ht="36" customHeight="1" x14ac:dyDescent="0.2">
      <c r="A68" s="48" t="s">
        <v>72</v>
      </c>
      <c r="B68" s="53"/>
      <c r="C68" s="54"/>
      <c r="D68" s="36">
        <v>69819.070000000007</v>
      </c>
      <c r="E68" s="36">
        <v>67418.03</v>
      </c>
      <c r="F68" s="37">
        <f>E68/D68*100</f>
        <v>96.561054164714591</v>
      </c>
    </row>
    <row r="69" spans="1:6" s="41" customFormat="1" ht="36" customHeight="1" x14ac:dyDescent="0.2">
      <c r="A69" s="48" t="s">
        <v>73</v>
      </c>
      <c r="B69" s="53"/>
      <c r="C69" s="54"/>
      <c r="D69" s="36">
        <v>243988.16</v>
      </c>
      <c r="E69" s="36">
        <v>237988.16</v>
      </c>
      <c r="F69" s="37">
        <f>E69/D69*100</f>
        <v>97.540864278004307</v>
      </c>
    </row>
    <row r="70" spans="1:6" s="41" customFormat="1" ht="45.75" customHeight="1" x14ac:dyDescent="0.2">
      <c r="A70" s="68" t="s">
        <v>80</v>
      </c>
      <c r="B70" s="69"/>
      <c r="C70" s="70"/>
      <c r="D70" s="39">
        <f>D71</f>
        <v>2000131.78</v>
      </c>
      <c r="E70" s="39">
        <f>E71</f>
        <v>2000131.78</v>
      </c>
      <c r="F70" s="40">
        <f t="shared" ref="F70:F72" si="2">E70/D70*100</f>
        <v>100</v>
      </c>
    </row>
    <row r="71" spans="1:6" s="41" customFormat="1" ht="45" customHeight="1" x14ac:dyDescent="0.2">
      <c r="A71" s="48" t="s">
        <v>81</v>
      </c>
      <c r="B71" s="53"/>
      <c r="C71" s="54"/>
      <c r="D71" s="36">
        <v>2000131.78</v>
      </c>
      <c r="E71" s="36">
        <v>2000131.78</v>
      </c>
      <c r="F71" s="37">
        <f t="shared" si="2"/>
        <v>100</v>
      </c>
    </row>
    <row r="72" spans="1:6" s="22" customFormat="1" ht="18.75" x14ac:dyDescent="0.3">
      <c r="A72" s="65" t="s">
        <v>8</v>
      </c>
      <c r="B72" s="65"/>
      <c r="C72" s="65"/>
      <c r="D72" s="43">
        <f>D70+D67+D65+D61+D58+D54+D50+D47+D42+D39+D32+D27+D22+D25+D17+D14+D9+D7</f>
        <v>4357584.919999999</v>
      </c>
      <c r="E72" s="43">
        <f>E70+E67+E65+E61+E58+E54+E50+E47+E42+E42+E39+E32+E27+E25+E22+E17+E14+E9+E7</f>
        <v>4258776.25</v>
      </c>
      <c r="F72" s="40">
        <f t="shared" si="2"/>
        <v>97.732490087651598</v>
      </c>
    </row>
    <row r="73" spans="1:6" s="22" customFormat="1" x14ac:dyDescent="0.2">
      <c r="D73" s="44"/>
      <c r="E73" s="44"/>
    </row>
    <row r="75" spans="1:6" ht="36.75" customHeight="1" x14ac:dyDescent="0.3">
      <c r="A75" s="66" t="s">
        <v>9</v>
      </c>
      <c r="B75" s="66"/>
      <c r="C75" s="66"/>
      <c r="D75" s="7"/>
      <c r="E75" s="67" t="s">
        <v>74</v>
      </c>
      <c r="F75" s="67"/>
    </row>
  </sheetData>
  <mergeCells count="72">
    <mergeCell ref="A16:C16"/>
    <mergeCell ref="A20:C20"/>
    <mergeCell ref="A29:C29"/>
    <mergeCell ref="A30:C30"/>
    <mergeCell ref="A70:C70"/>
    <mergeCell ref="A56:C56"/>
    <mergeCell ref="A58:C58"/>
    <mergeCell ref="A59:C59"/>
    <mergeCell ref="A60:C60"/>
    <mergeCell ref="A57:C57"/>
    <mergeCell ref="A52:C52"/>
    <mergeCell ref="A53:C53"/>
    <mergeCell ref="A54:C54"/>
    <mergeCell ref="A55:C55"/>
    <mergeCell ref="A72:C72"/>
    <mergeCell ref="A75:C75"/>
    <mergeCell ref="E75:F75"/>
    <mergeCell ref="A61:C61"/>
    <mergeCell ref="A62:C62"/>
    <mergeCell ref="A64:C64"/>
    <mergeCell ref="A65:C65"/>
    <mergeCell ref="A66:C66"/>
    <mergeCell ref="A67:C67"/>
    <mergeCell ref="A68:C68"/>
    <mergeCell ref="A69:C69"/>
    <mergeCell ref="A71:C71"/>
    <mergeCell ref="A49:C49"/>
    <mergeCell ref="A50:C50"/>
    <mergeCell ref="A51:C51"/>
    <mergeCell ref="A44:C44"/>
    <mergeCell ref="A46:C46"/>
    <mergeCell ref="A47:C47"/>
    <mergeCell ref="A45:C45"/>
    <mergeCell ref="A34:C34"/>
    <mergeCell ref="A39:C39"/>
    <mergeCell ref="A40:C40"/>
    <mergeCell ref="A41:C41"/>
    <mergeCell ref="A42:C42"/>
    <mergeCell ref="A12:C12"/>
    <mergeCell ref="A14:C14"/>
    <mergeCell ref="A15:C15"/>
    <mergeCell ref="A13:C13"/>
    <mergeCell ref="A8:C8"/>
    <mergeCell ref="A9:C9"/>
    <mergeCell ref="A10:C10"/>
    <mergeCell ref="A11:C11"/>
    <mergeCell ref="A1:F1"/>
    <mergeCell ref="A2:F2"/>
    <mergeCell ref="B4:F4"/>
    <mergeCell ref="A6:C6"/>
    <mergeCell ref="A7:C7"/>
    <mergeCell ref="A17:C17"/>
    <mergeCell ref="A18:C18"/>
    <mergeCell ref="A19:C19"/>
    <mergeCell ref="A21:C21"/>
    <mergeCell ref="A22:C22"/>
    <mergeCell ref="A43:C43"/>
    <mergeCell ref="A48:C48"/>
    <mergeCell ref="A63:C63"/>
    <mergeCell ref="A23:C23"/>
    <mergeCell ref="A24:C24"/>
    <mergeCell ref="A25:C25"/>
    <mergeCell ref="A26:C26"/>
    <mergeCell ref="A37:C37"/>
    <mergeCell ref="A35:C35"/>
    <mergeCell ref="A36:C36"/>
    <mergeCell ref="A38:C38"/>
    <mergeCell ref="A27:C27"/>
    <mergeCell ref="A28:C28"/>
    <mergeCell ref="A32:C32"/>
    <mergeCell ref="A33:C33"/>
    <mergeCell ref="A31:C31"/>
  </mergeCells>
  <pageMargins left="0.25" right="0.25" top="0.75" bottom="0.75" header="0.51180555555555496" footer="0.51180555555555496"/>
  <pageSetup scale="81" firstPageNumber="0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2"/>
  <sheetViews>
    <sheetView zoomScaleNormal="100" workbookViewId="0">
      <selection activeCell="H11" sqref="H11"/>
    </sheetView>
  </sheetViews>
  <sheetFormatPr defaultRowHeight="12.75" x14ac:dyDescent="0.2"/>
  <cols>
    <col min="1" max="1" width="19.5703125" customWidth="1"/>
    <col min="2" max="2" width="10.85546875" customWidth="1"/>
    <col min="3" max="3" width="37.28515625" customWidth="1"/>
    <col min="4" max="5" width="12.85546875" customWidth="1"/>
    <col min="6" max="6" width="8" customWidth="1"/>
    <col min="7" max="7" width="14" customWidth="1"/>
    <col min="8" max="8" width="13.28515625" customWidth="1"/>
    <col min="9" max="9" width="13" customWidth="1"/>
    <col min="10" max="10" width="0.7109375" customWidth="1"/>
    <col min="11" max="1025" width="8.7109375" customWidth="1"/>
  </cols>
  <sheetData>
    <row r="1" spans="1:9" ht="16.5" customHeight="1" x14ac:dyDescent="0.2">
      <c r="A1" s="73" t="s">
        <v>10</v>
      </c>
      <c r="B1" s="73"/>
      <c r="C1" s="73"/>
      <c r="D1" s="73"/>
      <c r="E1" s="73"/>
      <c r="F1" s="73"/>
      <c r="G1" s="73"/>
      <c r="H1" s="73"/>
      <c r="I1" s="73"/>
    </row>
    <row r="2" spans="1:9" ht="16.5" customHeight="1" x14ac:dyDescent="0.2">
      <c r="A2" s="73" t="s">
        <v>11</v>
      </c>
      <c r="B2" s="73"/>
      <c r="C2" s="73"/>
      <c r="D2" s="73"/>
      <c r="E2" s="73"/>
      <c r="F2" s="73"/>
      <c r="G2" s="73"/>
      <c r="H2" s="73"/>
      <c r="I2" s="73"/>
    </row>
    <row r="3" spans="1:9" x14ac:dyDescent="0.2">
      <c r="A3" s="8" t="s">
        <v>0</v>
      </c>
      <c r="B3" s="8"/>
      <c r="C3" s="8"/>
      <c r="D3" s="8"/>
      <c r="E3" s="8"/>
      <c r="F3" s="8"/>
      <c r="G3" s="8"/>
      <c r="H3" s="8"/>
      <c r="I3" s="8"/>
    </row>
    <row r="4" spans="1:9" ht="14.25" customHeight="1" x14ac:dyDescent="0.2">
      <c r="A4" s="8" t="s">
        <v>12</v>
      </c>
      <c r="B4" s="74" t="s">
        <v>13</v>
      </c>
      <c r="C4" s="74"/>
      <c r="D4" s="74"/>
      <c r="E4" s="74"/>
      <c r="F4" s="74"/>
      <c r="G4" s="74"/>
      <c r="H4" s="74"/>
      <c r="I4" s="74"/>
    </row>
    <row r="5" spans="1:9" x14ac:dyDescent="0.2">
      <c r="A5" s="9" t="s">
        <v>0</v>
      </c>
      <c r="B5" s="9"/>
      <c r="C5" s="9"/>
      <c r="D5" s="9"/>
      <c r="E5" s="9"/>
      <c r="F5" s="9"/>
      <c r="G5" s="9"/>
      <c r="H5" s="9"/>
      <c r="I5" s="9"/>
    </row>
    <row r="6" spans="1:9" ht="409.5" x14ac:dyDescent="0.2">
      <c r="A6" s="10" t="s">
        <v>14</v>
      </c>
      <c r="B6" s="10" t="s">
        <v>15</v>
      </c>
      <c r="C6" s="10" t="s">
        <v>2</v>
      </c>
      <c r="D6" s="10" t="s">
        <v>3</v>
      </c>
      <c r="E6" s="10" t="s">
        <v>16</v>
      </c>
      <c r="F6" s="10" t="s">
        <v>17</v>
      </c>
      <c r="G6" s="10" t="s">
        <v>18</v>
      </c>
      <c r="H6" s="10" t="s">
        <v>19</v>
      </c>
      <c r="I6" s="10" t="s">
        <v>20</v>
      </c>
    </row>
    <row r="7" spans="1:9" ht="33" customHeight="1" x14ac:dyDescent="0.2">
      <c r="A7" s="71" t="s">
        <v>21</v>
      </c>
      <c r="B7" s="71"/>
      <c r="C7" s="71"/>
      <c r="D7" s="11" t="s">
        <v>22</v>
      </c>
      <c r="E7" s="11" t="s">
        <v>23</v>
      </c>
      <c r="F7" s="12" t="s">
        <v>24</v>
      </c>
      <c r="G7" s="11" t="s">
        <v>25</v>
      </c>
      <c r="H7" s="11" t="s">
        <v>26</v>
      </c>
      <c r="I7" s="11" t="s">
        <v>27</v>
      </c>
    </row>
    <row r="8" spans="1:9" ht="22.15" customHeight="1" x14ac:dyDescent="0.2">
      <c r="A8" s="71" t="s">
        <v>28</v>
      </c>
      <c r="B8" s="71"/>
      <c r="C8" s="71"/>
      <c r="D8" s="11" t="s">
        <v>22</v>
      </c>
      <c r="E8" s="11" t="s">
        <v>23</v>
      </c>
      <c r="F8" s="12" t="s">
        <v>24</v>
      </c>
      <c r="G8" s="11" t="s">
        <v>25</v>
      </c>
      <c r="H8" s="11" t="s">
        <v>26</v>
      </c>
      <c r="I8" s="11" t="s">
        <v>27</v>
      </c>
    </row>
    <row r="9" spans="1:9" ht="33" customHeight="1" x14ac:dyDescent="0.2">
      <c r="A9" s="71" t="s">
        <v>29</v>
      </c>
      <c r="B9" s="71"/>
      <c r="C9" s="71"/>
      <c r="D9" s="11" t="s">
        <v>22</v>
      </c>
      <c r="E9" s="11" t="s">
        <v>23</v>
      </c>
      <c r="F9" s="12" t="s">
        <v>24</v>
      </c>
      <c r="G9" s="11" t="s">
        <v>25</v>
      </c>
      <c r="H9" s="11" t="s">
        <v>26</v>
      </c>
      <c r="I9" s="11" t="s">
        <v>27</v>
      </c>
    </row>
    <row r="10" spans="1:9" x14ac:dyDescent="0.2">
      <c r="A10" s="13" t="s">
        <v>30</v>
      </c>
      <c r="B10" s="14"/>
      <c r="C10" s="14" t="s">
        <v>31</v>
      </c>
      <c r="D10" s="15" t="s">
        <v>22</v>
      </c>
      <c r="E10" s="15" t="s">
        <v>23</v>
      </c>
      <c r="F10" s="16" t="s">
        <v>24</v>
      </c>
      <c r="G10" s="15" t="s">
        <v>25</v>
      </c>
      <c r="H10" s="15" t="s">
        <v>26</v>
      </c>
      <c r="I10" s="15" t="s">
        <v>27</v>
      </c>
    </row>
    <row r="11" spans="1:9" x14ac:dyDescent="0.2">
      <c r="A11" s="14"/>
      <c r="B11" s="13" t="s">
        <v>32</v>
      </c>
      <c r="C11" s="14"/>
      <c r="D11" s="15" t="s">
        <v>22</v>
      </c>
      <c r="E11" s="15" t="s">
        <v>23</v>
      </c>
      <c r="F11" s="16" t="s">
        <v>24</v>
      </c>
      <c r="G11" s="15" t="s">
        <v>25</v>
      </c>
      <c r="H11" s="15" t="s">
        <v>26</v>
      </c>
      <c r="I11" s="15" t="s">
        <v>27</v>
      </c>
    </row>
    <row r="12" spans="1:9" x14ac:dyDescent="0.2">
      <c r="A12" s="72" t="s">
        <v>8</v>
      </c>
      <c r="B12" s="72"/>
      <c r="C12" s="72"/>
      <c r="D12" s="17" t="s">
        <v>22</v>
      </c>
      <c r="E12" s="17" t="s">
        <v>23</v>
      </c>
      <c r="F12" s="18" t="s">
        <v>24</v>
      </c>
      <c r="G12" s="17" t="s">
        <v>25</v>
      </c>
      <c r="H12" s="17" t="s">
        <v>26</v>
      </c>
      <c r="I12" s="17" t="s">
        <v>27</v>
      </c>
    </row>
  </sheetData>
  <mergeCells count="7">
    <mergeCell ref="A9:C9"/>
    <mergeCell ref="A12:C12"/>
    <mergeCell ref="A1:I1"/>
    <mergeCell ref="A2:I2"/>
    <mergeCell ref="B4:I4"/>
    <mergeCell ref="A7:C7"/>
    <mergeCell ref="A8:C8"/>
  </mergeCells>
  <pageMargins left="0.25" right="0.25" top="0.75" bottom="0.75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14</vt:i4>
      </vt:variant>
    </vt:vector>
  </HeadingPairs>
  <TitlesOfParts>
    <vt:vector size="16" baseType="lpstr">
      <vt:lpstr>Результат</vt:lpstr>
      <vt:lpstr>Sheet0</vt:lpstr>
      <vt:lpstr>Footer</vt:lpstr>
      <vt:lpstr>Header</vt:lpstr>
      <vt:lpstr>Row</vt:lpstr>
      <vt:lpstr>TotalCsr1</vt:lpstr>
      <vt:lpstr>TotalCsr2</vt:lpstr>
      <vt:lpstr>TotalCsr3</vt:lpstr>
      <vt:lpstr>TotalCsr4</vt:lpstr>
      <vt:lpstr>МестныйБюджет</vt:lpstr>
      <vt:lpstr>Результат!Область_печати</vt:lpstr>
      <vt:lpstr>ОблБюджет</vt:lpstr>
      <vt:lpstr>ПлановыеНазначения</vt:lpstr>
      <vt:lpstr>ПроцентВыполнения</vt:lpstr>
      <vt:lpstr>ФактическиИсполнено</vt:lpstr>
      <vt:lpstr>ФедБюджет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Ершов Вадим Сергеевич</dc:creator>
  <dc:description/>
  <cp:lastModifiedBy>Матыцина О.В.</cp:lastModifiedBy>
  <cp:revision>14</cp:revision>
  <cp:lastPrinted>2020-10-16T10:09:48Z</cp:lastPrinted>
  <dcterms:created xsi:type="dcterms:W3CDTF">2016-12-07T13:14:56Z</dcterms:created>
  <dcterms:modified xsi:type="dcterms:W3CDTF">2023-11-03T09:41:37Z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